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 activeTab="1"/>
  </bookViews>
  <sheets>
    <sheet name="汇总表" sheetId="2" r:id="rId1"/>
    <sheet name="清单表" sheetId="1" r:id="rId2"/>
  </sheets>
  <calcPr calcId="124519"/>
</workbook>
</file>

<file path=xl/calcChain.xml><?xml version="1.0" encoding="utf-8"?>
<calcChain xmlns="http://schemas.openxmlformats.org/spreadsheetml/2006/main">
  <c r="R97" i="1"/>
  <c r="E97"/>
  <c r="R96"/>
  <c r="Q96"/>
  <c r="R95"/>
  <c r="Q95"/>
  <c r="R94"/>
  <c r="Q94"/>
  <c r="R93"/>
  <c r="Q93"/>
  <c r="R91"/>
  <c r="E91"/>
  <c r="R90"/>
  <c r="Q90"/>
  <c r="R89"/>
  <c r="Q89"/>
  <c r="R88"/>
  <c r="Q88"/>
  <c r="R87"/>
  <c r="Q87"/>
  <c r="R86"/>
  <c r="Q86"/>
  <c r="R84"/>
  <c r="E84"/>
  <c r="R83"/>
  <c r="Q83"/>
  <c r="R82"/>
  <c r="Q82"/>
  <c r="R80"/>
  <c r="E80"/>
  <c r="R79"/>
  <c r="Q79"/>
  <c r="R78"/>
  <c r="Q78"/>
  <c r="R77"/>
  <c r="Q77"/>
  <c r="R75"/>
  <c r="E75"/>
  <c r="R74"/>
  <c r="Q74"/>
  <c r="R73"/>
  <c r="Q73"/>
  <c r="R72"/>
  <c r="Q72"/>
  <c r="R70"/>
  <c r="E70"/>
  <c r="R69"/>
  <c r="Q69"/>
  <c r="R68"/>
  <c r="Q68"/>
  <c r="R67"/>
  <c r="Q67"/>
  <c r="R65"/>
  <c r="E65"/>
  <c r="R64"/>
  <c r="Q64"/>
  <c r="R63"/>
  <c r="Q63"/>
  <c r="R62"/>
  <c r="Q62"/>
  <c r="R61"/>
  <c r="Q61"/>
  <c r="E59"/>
  <c r="E98" s="1"/>
  <c r="R58"/>
  <c r="R59" s="1"/>
  <c r="Q58"/>
  <c r="R57"/>
  <c r="Q57"/>
  <c r="R56"/>
  <c r="Q56"/>
  <c r="R55"/>
  <c r="Q55"/>
  <c r="R53"/>
  <c r="E53"/>
  <c r="R52"/>
  <c r="Q52"/>
  <c r="R51"/>
  <c r="Q51"/>
  <c r="R50"/>
  <c r="Q50"/>
  <c r="R48"/>
  <c r="E48"/>
  <c r="R47"/>
  <c r="Q47"/>
  <c r="R46"/>
  <c r="Q46"/>
  <c r="R45"/>
  <c r="Q45"/>
  <c r="R44"/>
  <c r="Q44"/>
  <c r="R42"/>
  <c r="E42"/>
  <c r="R41"/>
  <c r="Q41"/>
  <c r="R40"/>
  <c r="Q40"/>
  <c r="R39"/>
  <c r="Q39"/>
  <c r="R37"/>
  <c r="E37"/>
  <c r="R36"/>
  <c r="Q36"/>
  <c r="R35"/>
  <c r="Q35"/>
  <c r="R34"/>
  <c r="Q34"/>
  <c r="R33"/>
  <c r="Q33"/>
  <c r="R32"/>
  <c r="Q32"/>
  <c r="R30"/>
  <c r="E30"/>
  <c r="R29"/>
  <c r="Q29"/>
  <c r="R28"/>
  <c r="Q28"/>
  <c r="R27"/>
  <c r="Q27"/>
  <c r="R26"/>
  <c r="Q26"/>
  <c r="R25"/>
  <c r="Q25"/>
  <c r="R23"/>
  <c r="E23"/>
  <c r="R22"/>
  <c r="Q22"/>
  <c r="R21"/>
  <c r="Q21"/>
  <c r="R20"/>
  <c r="Q20"/>
  <c r="R19"/>
  <c r="Q19"/>
  <c r="R18"/>
  <c r="Q18"/>
  <c r="R16"/>
  <c r="E16"/>
  <c r="R15"/>
  <c r="Q15"/>
  <c r="R14"/>
  <c r="Q14"/>
  <c r="R13"/>
  <c r="Q13"/>
  <c r="R12"/>
  <c r="Q12"/>
  <c r="R11"/>
  <c r="Q11"/>
  <c r="R9"/>
  <c r="E9"/>
  <c r="R8"/>
  <c r="Q8"/>
  <c r="R7"/>
  <c r="Q7"/>
  <c r="R6"/>
  <c r="Q6"/>
  <c r="R5"/>
  <c r="Q5"/>
  <c r="E20" i="2"/>
  <c r="D20"/>
  <c r="E19"/>
  <c r="D19"/>
  <c r="E18"/>
  <c r="D18"/>
  <c r="E17"/>
  <c r="D17"/>
  <c r="E16"/>
  <c r="D16"/>
  <c r="E15"/>
  <c r="D15"/>
  <c r="E14"/>
  <c r="D14"/>
  <c r="E12"/>
  <c r="D12"/>
  <c r="D11"/>
  <c r="D13" s="1"/>
  <c r="D21" s="1"/>
  <c r="E10"/>
  <c r="D10"/>
  <c r="E9"/>
  <c r="D9"/>
  <c r="E8"/>
  <c r="D8"/>
  <c r="E7"/>
  <c r="D7"/>
  <c r="E6"/>
  <c r="D6"/>
  <c r="E5"/>
  <c r="D5"/>
  <c r="E4"/>
  <c r="D4"/>
  <c r="E3"/>
  <c r="D3"/>
  <c r="R98" i="1" l="1"/>
  <c r="E11" i="2"/>
  <c r="E13" s="1"/>
  <c r="E21" s="1"/>
</calcChain>
</file>

<file path=xl/sharedStrings.xml><?xml version="1.0" encoding="utf-8"?>
<sst xmlns="http://schemas.openxmlformats.org/spreadsheetml/2006/main" count="284" uniqueCount="77">
  <si>
    <t>颍上县城东、城西中小学项目
16栋楼门窗工程汇总表</t>
  </si>
  <si>
    <t>项目名称</t>
  </si>
  <si>
    <t>楼号</t>
  </si>
  <si>
    <t>单位</t>
  </si>
  <si>
    <t>面积</t>
  </si>
  <si>
    <t>金额/元</t>
  </si>
  <si>
    <t>备注</t>
  </si>
  <si>
    <t>城东文教中心</t>
  </si>
  <si>
    <t>4#楼</t>
  </si>
  <si>
    <t>m2</t>
  </si>
  <si>
    <t>6#楼</t>
  </si>
  <si>
    <t>8#楼</t>
  </si>
  <si>
    <t>9#楼</t>
  </si>
  <si>
    <t>10#楼</t>
  </si>
  <si>
    <t>11#楼</t>
  </si>
  <si>
    <t>12#楼</t>
  </si>
  <si>
    <t>13#楼</t>
  </si>
  <si>
    <t>14#楼</t>
  </si>
  <si>
    <t>15#楼</t>
  </si>
  <si>
    <t>小计：</t>
  </si>
  <si>
    <t>城西文教中心</t>
  </si>
  <si>
    <t>1#楼</t>
  </si>
  <si>
    <t>7#楼</t>
  </si>
  <si>
    <t>合计：</t>
  </si>
  <si>
    <t>颍上县城东、城西中小学项目16栋楼门窗工程招标清单</t>
  </si>
  <si>
    <t>序号</t>
  </si>
  <si>
    <t>材料名称</t>
  </si>
  <si>
    <t>施工内容</t>
  </si>
  <si>
    <t>数量</t>
  </si>
  <si>
    <t>含税（9%增值税专用发票）价格</t>
  </si>
  <si>
    <t>型材</t>
  </si>
  <si>
    <t>玻璃</t>
  </si>
  <si>
    <t>五金件</t>
  </si>
  <si>
    <t>胶条</t>
  </si>
  <si>
    <t>密封胶</t>
  </si>
  <si>
    <t>其它材料费</t>
  </si>
  <si>
    <t>运卸费</t>
  </si>
  <si>
    <t>制作费</t>
  </si>
  <si>
    <t>安装费</t>
  </si>
  <si>
    <t>检测费</t>
  </si>
  <si>
    <t>综合管理费</t>
  </si>
  <si>
    <t>小计/元</t>
  </si>
  <si>
    <t>合计/元</t>
  </si>
  <si>
    <t>城东文教中心4#楼</t>
  </si>
  <si>
    <t>金属百叶窗
（铝合金防雨百叶）</t>
  </si>
  <si>
    <t>1、窗代号及洞口尺寸：防雨百叶窗
2、窗材质：壁厚度1.4mm，可拆卸防雨铝合金百叶,颜色样式须征得发包人认可                             3、说明：未尽之处，详见招标文件、答疑、图纸及相关规范</t>
  </si>
  <si>
    <t>金属格栅（防盗）窗</t>
  </si>
  <si>
    <t>1、窗材质：铝合金防盗窗
2、部位：底层玻璃窗
3、说明：未尽之处，详见招标文件、答疑、图纸及相关规范</t>
  </si>
  <si>
    <t>断热铝合金中空玻璃窗</t>
  </si>
  <si>
    <t>1、窗代号及洞口尺寸：断热铝合金中空玻璃窗 带纱
2、窗材质：80系列铝合金门窗测壁厚:窗≥1.4mm.
3、玻璃品种、厚度：6Low-E+12A+6中空玻璃,当玻璃面积在3-4平米时,玻璃加厚为8厚;当玻璃面积在4-5平米时,玻璃加厚为10厚;当玻璃面积在5-6平米时,玻璃加厚为12厚。安全玻璃满足图纸和规范要求。           
4、五金：配套优质五金及锁具齐全
5、说明：未尽之处，详见招标文件、答疑、图纸及相关规范</t>
  </si>
  <si>
    <t>断热铝合金玻璃门</t>
  </si>
  <si>
    <t>断热铝合金中空玻璃门
1、洞口尺寸:900*2800
2、框材质:80系列铝型材壁厚2mm
3、玻璃品种、厚度、五金材料、品种、规格:6+12A+6low-E中空玻璃
4、防护材料种类:五金配件齐全
5、油漆品:未详之处参照图纸及相关规范范                                     6、说明：未尽之处，详见招标文件、答疑、图纸及相关规范</t>
  </si>
  <si>
    <t>城东文教中心6#楼</t>
  </si>
  <si>
    <t>断热铝合金中空玻璃门联窗</t>
  </si>
  <si>
    <t>1、窗代号及洞口尺寸：断热铝合金中空玻璃门联窗
2、窗材质：铝合金门窗测壁厚:窗≥1.4mm, 门≥2.0mm.
3、玻璃品种、厚度：6Low-E+12A+6中空玻璃,当玻璃面积在3-4平米时,玻璃加厚为8厚;当玻璃面积在4-5平米时,玻璃加厚为10厚;当玻璃面积在5-6平米时,玻璃加厚为12厚。安全玻璃满足图纸和规范要求。
4、五金：配套优质五金及锁具齐全
5、说明：未尽之处，详见招标文件、答疑、图纸及相关规范</t>
  </si>
  <si>
    <t>1、窗代号及洞口尺寸：断热铝合金中空玻璃窗 带纱
2、窗材质：80系列铝合金门窗测壁厚:窗≥1.4mm.
3、玻璃品种、厚度：6Low-E+12A+6中空玻璃,当玻璃面积在3-4平米时,玻璃加厚为8厚;当玻璃面积在4-5平米时,玻璃加厚为10厚;当玻璃面积在5-6平米时,玻璃加厚为12厚。安全玻璃满足图纸和规范要求。
4、五金：配套优质五金及锁具齐全
5、说明：未尽之处，详见招标文件、答疑、图纸及相关规范</t>
  </si>
  <si>
    <t>铝合金玻璃门（断热铝）</t>
  </si>
  <si>
    <t>1、门名称、代号及洞口尺寸：断热铝合金中空玻璃门
2、门材质：铝合金门窗测壁厚:窗≥1.4mm, 门≥2.0mm.
3、玻璃品种、厚度：6Low-E+12A+6中空玻璃,当玻璃面积在3-4平米时,玻璃加厚为8厚;当玻璃面积在4-5平米时,玻璃加厚为10厚;当玻璃面积在5-6平米时,玻璃加厚为12厚。安全玻璃满足图纸和规范要求。
4、五金：配套优质五金及锁具齐全
5、说明：未尽之处，详见招标文件、答疑、图纸及相关规范</t>
  </si>
  <si>
    <t>城东文教中心8#楼</t>
  </si>
  <si>
    <t>城东文教中心9#楼</t>
  </si>
  <si>
    <t>城东文教中心10#楼</t>
  </si>
  <si>
    <t>城东文教中心11#楼</t>
  </si>
  <si>
    <t>1、窗代号及洞口尺寸：防雨百叶窗
2、窗材质：壁厚度1.4mm，可拆卸防雨铝合金百叶,颜色样式须征得发包
3、说明：未尽之处，详见招标文件、答疑、图纸及相关规范</t>
  </si>
  <si>
    <t>城东文教中心12#楼</t>
  </si>
  <si>
    <t>城东文教中心13#楼</t>
  </si>
  <si>
    <t>城东文教中心14#楼</t>
  </si>
  <si>
    <t>城东文教中心15#楼</t>
  </si>
  <si>
    <t>城西文教中心1#楼</t>
  </si>
  <si>
    <t>城西文教中心6#楼</t>
  </si>
  <si>
    <t>城西文教中心7#楼</t>
  </si>
  <si>
    <t>城西文教中心12#楼</t>
  </si>
  <si>
    <t>城西文教中心13#楼</t>
  </si>
  <si>
    <t>断热铝合金中空玻璃门</t>
  </si>
  <si>
    <t>断热铝合金中空玻璃推拉门</t>
  </si>
  <si>
    <t>1、门名称、代号及洞口尺寸：断热铝合金中空玻璃推拉门
2、门材质：铝合金门窗测壁厚:窗≥1.4mm, 门≥2.0mm.
3、玻璃品种、厚度：6Low-E+12A+6中空玻璃,当玻璃面积在3-4平米时,玻璃加厚为8厚;当玻璃面积在4-5平米时,玻璃加厚为10厚;当玻璃面积在5-6平米时,玻璃加厚为12厚。安全玻璃满足图纸和规范要求。
4、五金：配套优质五金及锁具齐全
5、说明：未尽之处，详见招标文件、答疑、图纸及相关规范</t>
  </si>
  <si>
    <t>城西文教中心14#楼</t>
  </si>
  <si>
    <t>1、门名称、代号及洞口尺寸：断热铝合金中空玻璃门 
2、门材质：铝合金门窗测壁厚:窗≥1.4mm, 门≥2.0mm.
3、玻璃品种、厚度：6Low-E+12A+6中空玻璃,当玻璃面积在3-4平米时,玻璃加厚为8厚;当玻璃面积在4-5平米时,玻璃加厚为10厚;当玻璃面积在5-6平米时,玻璃加厚为12厚。安全玻璃满足图纸和规范要求。
4、五金：配套优质五金及锁具齐全
5、说明：未尽之处，详见招标文件、答疑、图纸及相关规范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</si>
</sst>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8" formatCode="0.00_ "/>
    <numFmt numFmtId="179" formatCode="0.00_);[Red]\(0.00\)"/>
  </numFmts>
  <fonts count="1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Arial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right" vertical="center"/>
    </xf>
    <xf numFmtId="43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79" fontId="5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179" fontId="5" fillId="2" borderId="1" xfId="0" applyNumberFormat="1" applyFont="1" applyFill="1" applyBorder="1" applyAlignment="1">
      <alignment horizontal="right" vertical="center"/>
    </xf>
    <xf numFmtId="4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178" fontId="3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>
      <alignment vertical="center"/>
    </xf>
    <xf numFmtId="43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H3" sqref="H3"/>
    </sheetView>
  </sheetViews>
  <sheetFormatPr defaultColWidth="9" defaultRowHeight="13.5"/>
  <cols>
    <col min="1" max="1" width="18.75" customWidth="1"/>
    <col min="2" max="3" width="12.5" customWidth="1"/>
    <col min="4" max="5" width="16.75" customWidth="1"/>
    <col min="6" max="6" width="11.75" customWidth="1"/>
  </cols>
  <sheetData>
    <row r="1" spans="1:6" ht="63.95" customHeight="1">
      <c r="A1" s="26" t="s">
        <v>0</v>
      </c>
      <c r="B1" s="26"/>
      <c r="C1" s="26"/>
      <c r="D1" s="26"/>
      <c r="E1" s="26"/>
      <c r="F1" s="26"/>
    </row>
    <row r="2" spans="1:6" ht="34.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spans="1:6" ht="34.5" customHeight="1">
      <c r="A3" s="30" t="s">
        <v>7</v>
      </c>
      <c r="B3" s="23" t="s">
        <v>8</v>
      </c>
      <c r="C3" s="23" t="s">
        <v>9</v>
      </c>
      <c r="D3" s="24">
        <f>清单表!E9</f>
        <v>875.06</v>
      </c>
      <c r="E3" s="24">
        <f>清单表!R9</f>
        <v>0</v>
      </c>
      <c r="F3" s="25"/>
    </row>
    <row r="4" spans="1:6" ht="34.5" customHeight="1">
      <c r="A4" s="31"/>
      <c r="B4" s="23" t="s">
        <v>10</v>
      </c>
      <c r="C4" s="23" t="s">
        <v>9</v>
      </c>
      <c r="D4" s="24">
        <f>清单表!E16</f>
        <v>769.88</v>
      </c>
      <c r="E4" s="24">
        <f>清单表!R16</f>
        <v>0</v>
      </c>
      <c r="F4" s="25"/>
    </row>
    <row r="5" spans="1:6" ht="34.5" customHeight="1">
      <c r="A5" s="31"/>
      <c r="B5" s="23" t="s">
        <v>11</v>
      </c>
      <c r="C5" s="23" t="s">
        <v>9</v>
      </c>
      <c r="D5" s="24">
        <f>清单表!E23</f>
        <v>769.88</v>
      </c>
      <c r="E5" s="24">
        <f>清单表!R23</f>
        <v>0</v>
      </c>
      <c r="F5" s="25"/>
    </row>
    <row r="6" spans="1:6" ht="34.5" customHeight="1">
      <c r="A6" s="31"/>
      <c r="B6" s="23" t="s">
        <v>12</v>
      </c>
      <c r="C6" s="23" t="s">
        <v>9</v>
      </c>
      <c r="D6" s="24">
        <f>清单表!E30</f>
        <v>767.36</v>
      </c>
      <c r="E6" s="24">
        <f>清单表!R30</f>
        <v>0</v>
      </c>
      <c r="F6" s="25"/>
    </row>
    <row r="7" spans="1:6" ht="34.5" customHeight="1">
      <c r="A7" s="31"/>
      <c r="B7" s="23" t="s">
        <v>13</v>
      </c>
      <c r="C7" s="23" t="s">
        <v>9</v>
      </c>
      <c r="D7" s="24">
        <f>清单表!E37</f>
        <v>767.36</v>
      </c>
      <c r="E7" s="24">
        <f>清单表!R37</f>
        <v>0</v>
      </c>
      <c r="F7" s="25"/>
    </row>
    <row r="8" spans="1:6" ht="34.5" customHeight="1">
      <c r="A8" s="31"/>
      <c r="B8" s="23" t="s">
        <v>14</v>
      </c>
      <c r="C8" s="23" t="s">
        <v>9</v>
      </c>
      <c r="D8" s="24">
        <f>清单表!E42</f>
        <v>270.05</v>
      </c>
      <c r="E8" s="24">
        <f>清单表!R42</f>
        <v>0</v>
      </c>
      <c r="F8" s="25"/>
    </row>
    <row r="9" spans="1:6" ht="34.5" customHeight="1">
      <c r="A9" s="31"/>
      <c r="B9" s="23" t="s">
        <v>15</v>
      </c>
      <c r="C9" s="23" t="s">
        <v>9</v>
      </c>
      <c r="D9" s="24">
        <f>清单表!E48</f>
        <v>1021.14</v>
      </c>
      <c r="E9" s="24">
        <f>清单表!R48</f>
        <v>0</v>
      </c>
      <c r="F9" s="25"/>
    </row>
    <row r="10" spans="1:6" ht="34.5" customHeight="1">
      <c r="A10" s="31"/>
      <c r="B10" s="23" t="s">
        <v>16</v>
      </c>
      <c r="C10" s="23" t="s">
        <v>9</v>
      </c>
      <c r="D10" s="24">
        <f>清单表!E53</f>
        <v>714.08</v>
      </c>
      <c r="E10" s="24">
        <f>清单表!R53</f>
        <v>0</v>
      </c>
      <c r="F10" s="25"/>
    </row>
    <row r="11" spans="1:6" ht="34.5" customHeight="1">
      <c r="A11" s="31"/>
      <c r="B11" s="23" t="s">
        <v>17</v>
      </c>
      <c r="C11" s="23" t="s">
        <v>9</v>
      </c>
      <c r="D11" s="24">
        <f>清单表!E59</f>
        <v>843.97</v>
      </c>
      <c r="E11" s="24">
        <f>清单表!R59</f>
        <v>0</v>
      </c>
      <c r="F11" s="25"/>
    </row>
    <row r="12" spans="1:6" ht="34.5" customHeight="1">
      <c r="A12" s="32"/>
      <c r="B12" s="23" t="s">
        <v>18</v>
      </c>
      <c r="C12" s="23" t="s">
        <v>9</v>
      </c>
      <c r="D12" s="24">
        <f>清单表!E65</f>
        <v>3373.85</v>
      </c>
      <c r="E12" s="24">
        <f>清单表!R65</f>
        <v>0</v>
      </c>
      <c r="F12" s="25"/>
    </row>
    <row r="13" spans="1:6" ht="34.5" customHeight="1">
      <c r="A13" s="27" t="s">
        <v>19</v>
      </c>
      <c r="B13" s="28"/>
      <c r="C13" s="29"/>
      <c r="D13" s="24">
        <f>SUM(D3:D12)</f>
        <v>10172.630000000001</v>
      </c>
      <c r="E13" s="24">
        <f>SUM(E3:E12)</f>
        <v>0</v>
      </c>
      <c r="F13" s="25"/>
    </row>
    <row r="14" spans="1:6" ht="34.5" customHeight="1">
      <c r="A14" s="30" t="s">
        <v>20</v>
      </c>
      <c r="B14" s="23" t="s">
        <v>21</v>
      </c>
      <c r="C14" s="23" t="s">
        <v>9</v>
      </c>
      <c r="D14" s="24">
        <f>清单表!E70</f>
        <v>376.32</v>
      </c>
      <c r="E14" s="24">
        <f>清单表!R70</f>
        <v>0</v>
      </c>
      <c r="F14" s="25"/>
    </row>
    <row r="15" spans="1:6" ht="34.5" customHeight="1">
      <c r="A15" s="31"/>
      <c r="B15" s="23" t="s">
        <v>10</v>
      </c>
      <c r="C15" s="23" t="s">
        <v>9</v>
      </c>
      <c r="D15" s="24">
        <f>清单表!E75</f>
        <v>376.32</v>
      </c>
      <c r="E15" s="24">
        <f>清单表!R75</f>
        <v>0</v>
      </c>
      <c r="F15" s="25"/>
    </row>
    <row r="16" spans="1:6" ht="34.5" customHeight="1">
      <c r="A16" s="31"/>
      <c r="B16" s="23" t="s">
        <v>22</v>
      </c>
      <c r="C16" s="23" t="s">
        <v>9</v>
      </c>
      <c r="D16" s="24">
        <f>清单表!E80</f>
        <v>368.76</v>
      </c>
      <c r="E16" s="24">
        <f>清单表!R80</f>
        <v>0</v>
      </c>
      <c r="F16" s="25"/>
    </row>
    <row r="17" spans="1:6" ht="34.5" customHeight="1">
      <c r="A17" s="31"/>
      <c r="B17" s="23" t="s">
        <v>15</v>
      </c>
      <c r="C17" s="23" t="s">
        <v>9</v>
      </c>
      <c r="D17" s="24">
        <f>清单表!E84</f>
        <v>312.10000000000002</v>
      </c>
      <c r="E17" s="24">
        <f>清单表!R84</f>
        <v>0</v>
      </c>
      <c r="F17" s="25"/>
    </row>
    <row r="18" spans="1:6" ht="34.5" customHeight="1">
      <c r="A18" s="31"/>
      <c r="B18" s="23" t="s">
        <v>16</v>
      </c>
      <c r="C18" s="23" t="s">
        <v>9</v>
      </c>
      <c r="D18" s="24">
        <f>清单表!E91</f>
        <v>1333.5</v>
      </c>
      <c r="E18" s="24">
        <f>清单表!R91</f>
        <v>0</v>
      </c>
      <c r="F18" s="25"/>
    </row>
    <row r="19" spans="1:6" ht="34.5" customHeight="1">
      <c r="A19" s="32"/>
      <c r="B19" s="23" t="s">
        <v>17</v>
      </c>
      <c r="C19" s="23" t="s">
        <v>9</v>
      </c>
      <c r="D19" s="24">
        <f>清单表!E97</f>
        <v>374.4</v>
      </c>
      <c r="E19" s="24">
        <f>清单表!R97</f>
        <v>0</v>
      </c>
      <c r="F19" s="25"/>
    </row>
    <row r="20" spans="1:6" ht="34.5" customHeight="1">
      <c r="A20" s="27" t="s">
        <v>19</v>
      </c>
      <c r="B20" s="28"/>
      <c r="C20" s="29"/>
      <c r="D20" s="24">
        <f>SUM(D14:D19)</f>
        <v>3141.4</v>
      </c>
      <c r="E20" s="24">
        <f>SUM(E14:E19)</f>
        <v>0</v>
      </c>
      <c r="F20" s="25"/>
    </row>
    <row r="21" spans="1:6" ht="34.5" customHeight="1">
      <c r="A21" s="27" t="s">
        <v>23</v>
      </c>
      <c r="B21" s="28"/>
      <c r="C21" s="29"/>
      <c r="D21" s="24">
        <f>D13+D20</f>
        <v>13314.03</v>
      </c>
      <c r="E21" s="24">
        <f>SUM(E13+E20)</f>
        <v>0</v>
      </c>
      <c r="F21" s="25"/>
    </row>
  </sheetData>
  <mergeCells count="6">
    <mergeCell ref="A1:F1"/>
    <mergeCell ref="A13:C13"/>
    <mergeCell ref="A20:C20"/>
    <mergeCell ref="A21:C21"/>
    <mergeCell ref="A3:A12"/>
    <mergeCell ref="A14:A19"/>
  </mergeCells>
  <phoneticPr fontId="9" type="noConversion"/>
  <pageMargins left="0.59027777777777801" right="0.75" top="0.55069444444444404" bottom="0.35416666666666702" header="0.39305555555555599" footer="0.2750000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topLeftCell="A89" zoomScale="90" zoomScaleSheetLayoutView="90" workbookViewId="0">
      <selection activeCell="D94" sqref="D94"/>
    </sheetView>
  </sheetViews>
  <sheetFormatPr defaultColWidth="9" defaultRowHeight="13.5"/>
  <cols>
    <col min="1" max="1" width="6.125" customWidth="1"/>
    <col min="2" max="2" width="17.25" customWidth="1"/>
    <col min="3" max="3" width="25.5" customWidth="1"/>
    <col min="4" max="4" width="6.375" customWidth="1"/>
    <col min="5" max="5" width="9.125" style="2" customWidth="1"/>
    <col min="6" max="16" width="7.125" customWidth="1"/>
    <col min="17" max="18" width="11.375" customWidth="1"/>
    <col min="19" max="19" width="15" customWidth="1"/>
  </cols>
  <sheetData>
    <row r="1" spans="1:19" ht="33.950000000000003" customHeight="1">
      <c r="A1" s="33" t="s">
        <v>24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95" customHeight="1">
      <c r="A2" s="35" t="s">
        <v>25</v>
      </c>
      <c r="B2" s="35" t="s">
        <v>26</v>
      </c>
      <c r="C2" s="35" t="s">
        <v>27</v>
      </c>
      <c r="D2" s="35" t="s">
        <v>3</v>
      </c>
      <c r="E2" s="37" t="s">
        <v>28</v>
      </c>
      <c r="F2" s="35" t="s">
        <v>29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 t="s">
        <v>6</v>
      </c>
    </row>
    <row r="3" spans="1:19" ht="29.1" customHeight="1">
      <c r="A3" s="35"/>
      <c r="B3" s="35"/>
      <c r="C3" s="35"/>
      <c r="D3" s="35"/>
      <c r="E3" s="37"/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42</v>
      </c>
      <c r="S3" s="35"/>
    </row>
    <row r="4" spans="1:19" s="1" customFormat="1" ht="18" customHeight="1">
      <c r="A4" s="4">
        <v>1</v>
      </c>
      <c r="B4" s="5" t="s">
        <v>43</v>
      </c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/>
    </row>
    <row r="5" spans="1:19" ht="83.1" customHeight="1">
      <c r="A5" s="4">
        <v>2</v>
      </c>
      <c r="B5" s="8" t="s">
        <v>44</v>
      </c>
      <c r="C5" s="8" t="s">
        <v>45</v>
      </c>
      <c r="D5" s="9" t="s">
        <v>9</v>
      </c>
      <c r="E5" s="10">
        <v>1.44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f>ROUND(F5+G5+H5+I5+J5+K5+L5+M5+N5+O5+P5,2)</f>
        <v>0</v>
      </c>
      <c r="R5" s="11">
        <f>ROUND(E5*Q5,2)</f>
        <v>0</v>
      </c>
      <c r="S5" s="9"/>
    </row>
    <row r="6" spans="1:19" ht="57.95" customHeight="1">
      <c r="A6" s="4">
        <v>3</v>
      </c>
      <c r="B6" s="12" t="s">
        <v>46</v>
      </c>
      <c r="C6" s="8" t="s">
        <v>47</v>
      </c>
      <c r="D6" s="9" t="s">
        <v>9</v>
      </c>
      <c r="E6" s="10">
        <v>173.34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>ROUND(F6+G6+H6+I6+J6+K6+L6+M6+N6+O6+P6,2)</f>
        <v>0</v>
      </c>
      <c r="R6" s="11">
        <f>ROUND(E6*Q6,2)</f>
        <v>0</v>
      </c>
      <c r="S6" s="9"/>
    </row>
    <row r="7" spans="1:19" ht="171.95" customHeight="1">
      <c r="A7" s="4">
        <v>4</v>
      </c>
      <c r="B7" s="13" t="s">
        <v>48</v>
      </c>
      <c r="C7" s="8" t="s">
        <v>49</v>
      </c>
      <c r="D7" s="9" t="s">
        <v>9</v>
      </c>
      <c r="E7" s="10">
        <v>690.2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>ROUND(F7+G7+H7+I7+J7+K7+L7+M7+N7+O7+P7,2)</f>
        <v>0</v>
      </c>
      <c r="R7" s="11">
        <f>ROUND(E7*Q7,2)</f>
        <v>0</v>
      </c>
      <c r="S7" s="9"/>
    </row>
    <row r="8" spans="1:19" ht="128.1" customHeight="1">
      <c r="A8" s="4">
        <v>5</v>
      </c>
      <c r="B8" s="14" t="s">
        <v>50</v>
      </c>
      <c r="C8" s="8" t="s">
        <v>51</v>
      </c>
      <c r="D8" s="9" t="s">
        <v>9</v>
      </c>
      <c r="E8" s="10">
        <v>10.08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ROUND(F8+G8+H8+I8+J8+K8+L8+M8+N8+O8+P8,2)</f>
        <v>0</v>
      </c>
      <c r="R8" s="11">
        <f>ROUND(E8*Q8,2)</f>
        <v>0</v>
      </c>
      <c r="S8" s="9"/>
    </row>
    <row r="9" spans="1:19" ht="29.1" customHeight="1">
      <c r="A9" s="4">
        <v>6</v>
      </c>
      <c r="B9" s="14" t="s">
        <v>19</v>
      </c>
      <c r="C9" s="8"/>
      <c r="D9" s="9"/>
      <c r="E9" s="15">
        <f>SUM(E5:E8)</f>
        <v>875.06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8">
        <f>SUM(R5:R8)</f>
        <v>0</v>
      </c>
      <c r="S9" s="9"/>
    </row>
    <row r="10" spans="1:19" s="1" customFormat="1" ht="18" customHeight="1">
      <c r="A10" s="4">
        <v>7</v>
      </c>
      <c r="B10" s="5" t="s">
        <v>52</v>
      </c>
      <c r="C10" s="16"/>
      <c r="D10" s="5"/>
      <c r="E10" s="1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5"/>
    </row>
    <row r="11" spans="1:19" ht="86.1" customHeight="1">
      <c r="A11" s="4">
        <v>8</v>
      </c>
      <c r="B11" s="8" t="s">
        <v>44</v>
      </c>
      <c r="C11" s="8" t="s">
        <v>45</v>
      </c>
      <c r="D11" s="9" t="s">
        <v>9</v>
      </c>
      <c r="E11" s="10">
        <v>0.4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>ROUND(F11+G11+H11+I11+J11+K11+L11+M11+N11+O11+P11,2)</f>
        <v>0</v>
      </c>
      <c r="R11" s="11">
        <f>ROUND(E11*Q11,2)</f>
        <v>0</v>
      </c>
      <c r="S11" s="9"/>
    </row>
    <row r="12" spans="1:19" ht="66" customHeight="1">
      <c r="A12" s="4">
        <v>9</v>
      </c>
      <c r="B12" s="12" t="s">
        <v>46</v>
      </c>
      <c r="C12" s="8" t="s">
        <v>47</v>
      </c>
      <c r="D12" s="9" t="s">
        <v>9</v>
      </c>
      <c r="E12" s="10">
        <v>147.06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>ROUND(F12+G12+H12+I12+J12+K12+L12+M12+N12+O12+P12,2)</f>
        <v>0</v>
      </c>
      <c r="R12" s="11">
        <f>ROUND(E12*Q12,2)</f>
        <v>0</v>
      </c>
      <c r="S12" s="9"/>
    </row>
    <row r="13" spans="1:19" ht="179.1" customHeight="1">
      <c r="A13" s="4">
        <v>10</v>
      </c>
      <c r="B13" s="8" t="s">
        <v>53</v>
      </c>
      <c r="C13" s="8" t="s">
        <v>54</v>
      </c>
      <c r="D13" s="9" t="s">
        <v>9</v>
      </c>
      <c r="E13" s="10">
        <v>17.920000000000002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ROUND(F13+G13+H13+I13+J13+K13+L13+M13+N13+O13+P13,2)</f>
        <v>0</v>
      </c>
      <c r="R13" s="11">
        <f>ROUND(E13*Q13,2)</f>
        <v>0</v>
      </c>
      <c r="S13" s="9"/>
    </row>
    <row r="14" spans="1:19" ht="179.1" customHeight="1">
      <c r="A14" s="4">
        <v>11</v>
      </c>
      <c r="B14" s="13" t="s">
        <v>48</v>
      </c>
      <c r="C14" s="8" t="s">
        <v>55</v>
      </c>
      <c r="D14" s="9" t="s">
        <v>9</v>
      </c>
      <c r="E14" s="10">
        <v>591.9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ROUND(F14+G14+H14+I14+J14+K14+L14+M14+N14+O14+P14,2)</f>
        <v>0</v>
      </c>
      <c r="R14" s="11">
        <f>ROUND(E14*Q14,2)</f>
        <v>0</v>
      </c>
      <c r="S14" s="9"/>
    </row>
    <row r="15" spans="1:19" ht="179.1" customHeight="1">
      <c r="A15" s="4">
        <v>12</v>
      </c>
      <c r="B15" s="14" t="s">
        <v>56</v>
      </c>
      <c r="C15" s="8" t="s">
        <v>57</v>
      </c>
      <c r="D15" s="9" t="s">
        <v>9</v>
      </c>
      <c r="E15" s="10">
        <v>12.6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>ROUND(F15+G15+H15+I15+J15+K15+L15+M15+N15+O15+P15,2)</f>
        <v>0</v>
      </c>
      <c r="R15" s="11">
        <f>ROUND(E15*Q15,2)</f>
        <v>0</v>
      </c>
      <c r="S15" s="9"/>
    </row>
    <row r="16" spans="1:19" ht="29.1" customHeight="1">
      <c r="A16" s="4">
        <v>13</v>
      </c>
      <c r="B16" s="14" t="s">
        <v>19</v>
      </c>
      <c r="C16" s="8"/>
      <c r="D16" s="9"/>
      <c r="E16" s="15">
        <f>SUM(E11:E15)</f>
        <v>769.88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8">
        <f>SUM(R11:R15)</f>
        <v>0</v>
      </c>
      <c r="S16" s="9"/>
    </row>
    <row r="17" spans="1:19" s="1" customFormat="1" ht="18" customHeight="1">
      <c r="A17" s="4">
        <v>14</v>
      </c>
      <c r="B17" s="5" t="s">
        <v>58</v>
      </c>
      <c r="C17" s="16"/>
      <c r="D17" s="5"/>
      <c r="E17" s="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5"/>
    </row>
    <row r="18" spans="1:19" ht="87.95" customHeight="1">
      <c r="A18" s="4">
        <v>15</v>
      </c>
      <c r="B18" s="8" t="s">
        <v>44</v>
      </c>
      <c r="C18" s="8" t="s">
        <v>45</v>
      </c>
      <c r="D18" s="9" t="s">
        <v>9</v>
      </c>
      <c r="E18" s="10">
        <v>0.4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ROUND(F18+G18+H18+I18+J18+K18+L18+M18+N18+O18+P18,2)</f>
        <v>0</v>
      </c>
      <c r="R18" s="11">
        <f>ROUND(E18*Q18,2)</f>
        <v>0</v>
      </c>
      <c r="S18" s="9"/>
    </row>
    <row r="19" spans="1:19" ht="63" customHeight="1">
      <c r="A19" s="4">
        <v>16</v>
      </c>
      <c r="B19" s="12" t="s">
        <v>46</v>
      </c>
      <c r="C19" s="8" t="s">
        <v>47</v>
      </c>
      <c r="D19" s="9" t="s">
        <v>9</v>
      </c>
      <c r="E19" s="10">
        <v>147.06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ROUND(F19+G19+H19+I19+J19+K19+L19+M19+N19+O19+P19,2)</f>
        <v>0</v>
      </c>
      <c r="R19" s="11">
        <f>ROUND(E19*Q19,2)</f>
        <v>0</v>
      </c>
      <c r="S19" s="9"/>
    </row>
    <row r="20" spans="1:19" ht="168.95" customHeight="1">
      <c r="A20" s="4">
        <v>17</v>
      </c>
      <c r="B20" s="8" t="s">
        <v>53</v>
      </c>
      <c r="C20" s="8" t="s">
        <v>54</v>
      </c>
      <c r="D20" s="9" t="s">
        <v>9</v>
      </c>
      <c r="E20" s="10">
        <v>17.920000000000002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f>ROUND(F20+G20+H20+I20+J20+K20+L20+M20+N20+O20+P20,2)</f>
        <v>0</v>
      </c>
      <c r="R20" s="11">
        <f>ROUND(E20*Q20,2)</f>
        <v>0</v>
      </c>
      <c r="S20" s="9"/>
    </row>
    <row r="21" spans="1:19" ht="168.95" customHeight="1">
      <c r="A21" s="4">
        <v>18</v>
      </c>
      <c r="B21" s="13" t="s">
        <v>48</v>
      </c>
      <c r="C21" s="8" t="s">
        <v>55</v>
      </c>
      <c r="D21" s="9" t="s">
        <v>9</v>
      </c>
      <c r="E21" s="10">
        <v>591.9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f>ROUND(F21+G21+H21+I21+J21+K21+L21+M21+N21+O21+P21,2)</f>
        <v>0</v>
      </c>
      <c r="R21" s="11">
        <f>ROUND(E21*Q21,2)</f>
        <v>0</v>
      </c>
      <c r="S21" s="9"/>
    </row>
    <row r="22" spans="1:19" ht="168.95" customHeight="1">
      <c r="A22" s="4">
        <v>19</v>
      </c>
      <c r="B22" s="14" t="s">
        <v>56</v>
      </c>
      <c r="C22" s="8" t="s">
        <v>57</v>
      </c>
      <c r="D22" s="9" t="s">
        <v>9</v>
      </c>
      <c r="E22" s="10">
        <v>12.6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f>ROUND(F22+G22+H22+I22+J22+K22+L22+M22+N22+O22+P22,2)</f>
        <v>0</v>
      </c>
      <c r="R22" s="11">
        <f>ROUND(E22*Q22,2)</f>
        <v>0</v>
      </c>
      <c r="S22" s="9"/>
    </row>
    <row r="23" spans="1:19" ht="29.1" customHeight="1">
      <c r="A23" s="4">
        <v>20</v>
      </c>
      <c r="B23" s="14" t="s">
        <v>19</v>
      </c>
      <c r="C23" s="8"/>
      <c r="D23" s="9"/>
      <c r="E23" s="15">
        <f>SUM(E18:E22)</f>
        <v>769.88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8">
        <f>SUM(R18:R22)</f>
        <v>0</v>
      </c>
      <c r="S23" s="9"/>
    </row>
    <row r="24" spans="1:19" s="1" customFormat="1" ht="18" customHeight="1">
      <c r="A24" s="4">
        <v>21</v>
      </c>
      <c r="B24" s="5" t="s">
        <v>59</v>
      </c>
      <c r="C24" s="16"/>
      <c r="D24" s="5"/>
      <c r="E24" s="1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5"/>
    </row>
    <row r="25" spans="1:19" ht="78.95" customHeight="1">
      <c r="A25" s="4">
        <v>22</v>
      </c>
      <c r="B25" s="8" t="s">
        <v>44</v>
      </c>
      <c r="C25" s="8" t="s">
        <v>45</v>
      </c>
      <c r="D25" s="9" t="s">
        <v>9</v>
      </c>
      <c r="E25" s="10">
        <v>0.4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f>ROUND(F25+G25+H25+I25+J25+K25+L25+M25+N25+O25+P25,2)</f>
        <v>0</v>
      </c>
      <c r="R25" s="11">
        <f>ROUND(E25*Q25,2)</f>
        <v>0</v>
      </c>
      <c r="S25" s="9"/>
    </row>
    <row r="26" spans="1:19" ht="56.1" customHeight="1">
      <c r="A26" s="4">
        <v>23</v>
      </c>
      <c r="B26" s="12" t="s">
        <v>46</v>
      </c>
      <c r="C26" s="8" t="s">
        <v>47</v>
      </c>
      <c r="D26" s="9" t="s">
        <v>9</v>
      </c>
      <c r="E26" s="10">
        <v>147.06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f>ROUND(F26+G26+H26+I26+J26+K26+L26+M26+N26+O26+P26,2)</f>
        <v>0</v>
      </c>
      <c r="R26" s="11">
        <f>ROUND(E26*Q26,2)</f>
        <v>0</v>
      </c>
      <c r="S26" s="9"/>
    </row>
    <row r="27" spans="1:19" ht="171" customHeight="1">
      <c r="A27" s="4">
        <v>24</v>
      </c>
      <c r="B27" s="8" t="s">
        <v>53</v>
      </c>
      <c r="C27" s="8" t="s">
        <v>54</v>
      </c>
      <c r="D27" s="9" t="s">
        <v>9</v>
      </c>
      <c r="E27" s="10">
        <v>17.920000000000002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f>ROUND(F27+G27+H27+I27+J27+K27+L27+M27+N27+O27+P27,2)</f>
        <v>0</v>
      </c>
      <c r="R27" s="11">
        <f>ROUND(E27*Q27,2)</f>
        <v>0</v>
      </c>
      <c r="S27" s="9"/>
    </row>
    <row r="28" spans="1:19" ht="171" customHeight="1">
      <c r="A28" s="4">
        <v>25</v>
      </c>
      <c r="B28" s="13" t="s">
        <v>48</v>
      </c>
      <c r="C28" s="8" t="s">
        <v>55</v>
      </c>
      <c r="D28" s="9" t="s">
        <v>9</v>
      </c>
      <c r="E28" s="10">
        <v>591.9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f>ROUND(F28+G28+H28+I28+J28+K28+L28+M28+N28+O28+P28,2)</f>
        <v>0</v>
      </c>
      <c r="R28" s="11">
        <f>ROUND(E28*Q28,2)</f>
        <v>0</v>
      </c>
      <c r="S28" s="9"/>
    </row>
    <row r="29" spans="1:19" ht="171" customHeight="1">
      <c r="A29" s="4">
        <v>26</v>
      </c>
      <c r="B29" s="14" t="s">
        <v>56</v>
      </c>
      <c r="C29" s="8" t="s">
        <v>57</v>
      </c>
      <c r="D29" s="9" t="s">
        <v>9</v>
      </c>
      <c r="E29" s="10">
        <v>10.08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f>ROUND(F29+G29+H29+I29+J29+K29+L29+M29+N29+O29+P29,2)</f>
        <v>0</v>
      </c>
      <c r="R29" s="11">
        <f>ROUND(E29*Q29,2)</f>
        <v>0</v>
      </c>
      <c r="S29" s="9"/>
    </row>
    <row r="30" spans="1:19" ht="29.1" customHeight="1">
      <c r="A30" s="4">
        <v>27</v>
      </c>
      <c r="B30" s="14" t="s">
        <v>19</v>
      </c>
      <c r="C30" s="8"/>
      <c r="D30" s="9"/>
      <c r="E30" s="15">
        <f>SUM(E25:E29)</f>
        <v>767.36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8">
        <f>SUM(R25:R29)</f>
        <v>0</v>
      </c>
      <c r="S30" s="9"/>
    </row>
    <row r="31" spans="1:19" s="1" customFormat="1" ht="18" customHeight="1">
      <c r="A31" s="4">
        <v>28</v>
      </c>
      <c r="B31" s="5" t="s">
        <v>60</v>
      </c>
      <c r="C31" s="16"/>
      <c r="D31" s="5"/>
      <c r="E31" s="1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5"/>
    </row>
    <row r="32" spans="1:19" ht="78" customHeight="1">
      <c r="A32" s="4">
        <v>29</v>
      </c>
      <c r="B32" s="8" t="s">
        <v>44</v>
      </c>
      <c r="C32" s="8" t="s">
        <v>45</v>
      </c>
      <c r="D32" s="9" t="s">
        <v>9</v>
      </c>
      <c r="E32" s="10">
        <v>0.4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f>ROUND(F32+G32+H32+I32+J32+K32+L32+M32+N32+O32+P32,2)</f>
        <v>0</v>
      </c>
      <c r="R32" s="11">
        <f>ROUND(E32*Q32,2)</f>
        <v>0</v>
      </c>
      <c r="S32" s="9"/>
    </row>
    <row r="33" spans="1:19" ht="57" customHeight="1">
      <c r="A33" s="4">
        <v>30</v>
      </c>
      <c r="B33" s="12" t="s">
        <v>46</v>
      </c>
      <c r="C33" s="8" t="s">
        <v>47</v>
      </c>
      <c r="D33" s="9" t="s">
        <v>9</v>
      </c>
      <c r="E33" s="10">
        <v>147.06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f>ROUND(F33+G33+H33+I33+J33+K33+L33+M33+N33+O33+P33,2)</f>
        <v>0</v>
      </c>
      <c r="R33" s="11">
        <f>ROUND(E33*Q33,2)</f>
        <v>0</v>
      </c>
      <c r="S33" s="9"/>
    </row>
    <row r="34" spans="1:19" ht="168" customHeight="1">
      <c r="A34" s="4">
        <v>31</v>
      </c>
      <c r="B34" s="8" t="s">
        <v>53</v>
      </c>
      <c r="C34" s="8" t="s">
        <v>54</v>
      </c>
      <c r="D34" s="9" t="s">
        <v>9</v>
      </c>
      <c r="E34" s="10">
        <v>17.920000000000002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>ROUND(F34+G34+H34+I34+J34+K34+L34+M34+N34+O34+P34,2)</f>
        <v>0</v>
      </c>
      <c r="R34" s="11">
        <f>ROUND(E34*Q34,2)</f>
        <v>0</v>
      </c>
      <c r="S34" s="9"/>
    </row>
    <row r="35" spans="1:19" ht="168" customHeight="1">
      <c r="A35" s="4">
        <v>32</v>
      </c>
      <c r="B35" s="13" t="s">
        <v>48</v>
      </c>
      <c r="C35" s="8" t="s">
        <v>55</v>
      </c>
      <c r="D35" s="9" t="s">
        <v>9</v>
      </c>
      <c r="E35" s="10">
        <v>591.9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f>ROUND(F35+G35+H35+I35+J35+K35+L35+M35+N35+O35+P35,2)</f>
        <v>0</v>
      </c>
      <c r="R35" s="11">
        <f>ROUND(E35*Q35,2)</f>
        <v>0</v>
      </c>
      <c r="S35" s="9"/>
    </row>
    <row r="36" spans="1:19" ht="168" customHeight="1">
      <c r="A36" s="4">
        <v>33</v>
      </c>
      <c r="B36" s="14" t="s">
        <v>56</v>
      </c>
      <c r="C36" s="8" t="s">
        <v>57</v>
      </c>
      <c r="D36" s="9" t="s">
        <v>9</v>
      </c>
      <c r="E36" s="10">
        <v>10.08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f>ROUND(F36+G36+H36+I36+J36+K36+L36+M36+N36+O36+P36,2)</f>
        <v>0</v>
      </c>
      <c r="R36" s="11">
        <f>ROUND(E36*Q36,2)</f>
        <v>0</v>
      </c>
      <c r="S36" s="9"/>
    </row>
    <row r="37" spans="1:19" ht="29.1" customHeight="1">
      <c r="A37" s="4">
        <v>34</v>
      </c>
      <c r="B37" s="14" t="s">
        <v>19</v>
      </c>
      <c r="C37" s="8"/>
      <c r="D37" s="9"/>
      <c r="E37" s="15">
        <f>SUM(E32:E36)</f>
        <v>767.36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8">
        <f>SUM(R32:R36)</f>
        <v>0</v>
      </c>
      <c r="S37" s="9"/>
    </row>
    <row r="38" spans="1:19" s="1" customFormat="1" ht="18" customHeight="1">
      <c r="A38" s="4">
        <v>35</v>
      </c>
      <c r="B38" s="5" t="s">
        <v>61</v>
      </c>
      <c r="C38" s="16"/>
      <c r="D38" s="5"/>
      <c r="E38" s="1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</row>
    <row r="39" spans="1:19" ht="74.099999999999994" customHeight="1">
      <c r="A39" s="4">
        <v>36</v>
      </c>
      <c r="B39" s="8" t="s">
        <v>44</v>
      </c>
      <c r="C39" s="8" t="s">
        <v>62</v>
      </c>
      <c r="D39" s="9" t="s">
        <v>9</v>
      </c>
      <c r="E39" s="10">
        <v>1.2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f>ROUND(F39+G39+H39+I39+J39+K39+L39+M39+N39+O39+P39,2)</f>
        <v>0</v>
      </c>
      <c r="R39" s="11">
        <f>ROUND(E39*Q39,2)</f>
        <v>0</v>
      </c>
      <c r="S39" s="9"/>
    </row>
    <row r="40" spans="1:19" ht="168" customHeight="1">
      <c r="A40" s="4">
        <v>37</v>
      </c>
      <c r="B40" s="13" t="s">
        <v>48</v>
      </c>
      <c r="C40" s="8" t="s">
        <v>55</v>
      </c>
      <c r="D40" s="9" t="s">
        <v>9</v>
      </c>
      <c r="E40" s="10">
        <v>241.69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f>ROUND(F40+G40+H40+I40+J40+K40+L40+M40+N40+O40+P40,2)</f>
        <v>0</v>
      </c>
      <c r="R40" s="11">
        <f>ROUND(E40*Q40,2)</f>
        <v>0</v>
      </c>
      <c r="S40" s="9"/>
    </row>
    <row r="41" spans="1:19" ht="168" customHeight="1">
      <c r="A41" s="4">
        <v>38</v>
      </c>
      <c r="B41" s="14" t="s">
        <v>56</v>
      </c>
      <c r="C41" s="8" t="s">
        <v>57</v>
      </c>
      <c r="D41" s="9" t="s">
        <v>9</v>
      </c>
      <c r="E41" s="10">
        <v>27.16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f>ROUND(F41+G41+H41+I41+J41+K41+L41+M41+N41+O41+P41,2)</f>
        <v>0</v>
      </c>
      <c r="R41" s="11">
        <f>ROUND(E41*Q41,2)</f>
        <v>0</v>
      </c>
      <c r="S41" s="9"/>
    </row>
    <row r="42" spans="1:19" ht="29.1" customHeight="1">
      <c r="A42" s="4">
        <v>39</v>
      </c>
      <c r="B42" s="14" t="s">
        <v>19</v>
      </c>
      <c r="C42" s="8"/>
      <c r="D42" s="9"/>
      <c r="E42" s="15">
        <f>SUM(E39:E41)</f>
        <v>270.05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8">
        <f>SUM(R39:R41)</f>
        <v>0</v>
      </c>
      <c r="S42" s="9"/>
    </row>
    <row r="43" spans="1:19" s="1" customFormat="1" ht="18" customHeight="1">
      <c r="A43" s="4">
        <v>40</v>
      </c>
      <c r="B43" s="5" t="s">
        <v>63</v>
      </c>
      <c r="C43" s="16"/>
      <c r="D43" s="5"/>
      <c r="E43" s="1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5"/>
    </row>
    <row r="44" spans="1:19" ht="87.95" customHeight="1">
      <c r="A44" s="4">
        <v>41</v>
      </c>
      <c r="B44" s="8" t="s">
        <v>44</v>
      </c>
      <c r="C44" s="8" t="s">
        <v>45</v>
      </c>
      <c r="D44" s="9" t="s">
        <v>9</v>
      </c>
      <c r="E44" s="10">
        <v>2.94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f>ROUND(F44+G44+H44+I44+J44+K44+L44+M44+N44+O44+P44,2)</f>
        <v>0</v>
      </c>
      <c r="R44" s="11">
        <f>ROUND(E44*Q44,2)</f>
        <v>0</v>
      </c>
      <c r="S44" s="9"/>
    </row>
    <row r="45" spans="1:19" ht="56.1" customHeight="1">
      <c r="A45" s="4">
        <v>42</v>
      </c>
      <c r="B45" s="12" t="s">
        <v>46</v>
      </c>
      <c r="C45" s="8" t="s">
        <v>47</v>
      </c>
      <c r="D45" s="9" t="s">
        <v>9</v>
      </c>
      <c r="E45" s="10">
        <v>184.62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f>ROUND(F45+G45+H45+I45+J45+K45+L45+M45+N45+O45+P45,2)</f>
        <v>0</v>
      </c>
      <c r="R45" s="11">
        <f>ROUND(E45*Q45,2)</f>
        <v>0</v>
      </c>
      <c r="S45" s="9"/>
    </row>
    <row r="46" spans="1:19" ht="165" customHeight="1">
      <c r="A46" s="4">
        <v>43</v>
      </c>
      <c r="B46" s="13" t="s">
        <v>48</v>
      </c>
      <c r="C46" s="8" t="s">
        <v>55</v>
      </c>
      <c r="D46" s="9" t="s">
        <v>9</v>
      </c>
      <c r="E46" s="10">
        <v>739.17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f>ROUND(F46+G46+H46+I46+J46+K46+L46+M46+N46+O46+P46,2)</f>
        <v>0</v>
      </c>
      <c r="R46" s="11">
        <f>ROUND(E46*Q46,2)</f>
        <v>0</v>
      </c>
      <c r="S46" s="9"/>
    </row>
    <row r="47" spans="1:19" ht="165" customHeight="1">
      <c r="A47" s="4">
        <v>44</v>
      </c>
      <c r="B47" s="14" t="s">
        <v>56</v>
      </c>
      <c r="C47" s="8" t="s">
        <v>57</v>
      </c>
      <c r="D47" s="9" t="s">
        <v>9</v>
      </c>
      <c r="E47" s="10">
        <v>94.41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f>ROUND(F47+G47+H47+I47+J47+K47+L47+M47+N47+O47+P47,2)</f>
        <v>0</v>
      </c>
      <c r="R47" s="11">
        <f>ROUND(E47*Q47,2)</f>
        <v>0</v>
      </c>
      <c r="S47" s="9"/>
    </row>
    <row r="48" spans="1:19" ht="29.1" customHeight="1">
      <c r="A48" s="4">
        <v>45</v>
      </c>
      <c r="B48" s="14" t="s">
        <v>19</v>
      </c>
      <c r="C48" s="8"/>
      <c r="D48" s="9"/>
      <c r="E48" s="15">
        <f>SUM(E44:E47)</f>
        <v>1021.14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8">
        <f>SUM(R44:R47)</f>
        <v>0</v>
      </c>
      <c r="S48" s="9"/>
    </row>
    <row r="49" spans="1:19" s="1" customFormat="1" ht="18" customHeight="1">
      <c r="A49" s="4">
        <v>46</v>
      </c>
      <c r="B49" s="5" t="s">
        <v>64</v>
      </c>
      <c r="C49" s="16"/>
      <c r="D49" s="5"/>
      <c r="E49" s="1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5"/>
    </row>
    <row r="50" spans="1:19" ht="59.1" customHeight="1">
      <c r="A50" s="4">
        <v>47</v>
      </c>
      <c r="B50" s="12" t="s">
        <v>46</v>
      </c>
      <c r="C50" s="8" t="s">
        <v>47</v>
      </c>
      <c r="D50" s="9" t="s">
        <v>9</v>
      </c>
      <c r="E50" s="10">
        <v>328.16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f>ROUND(F50+G50+H50+I50+J50+K50+L50+M50+N50+O50+P50,2)</f>
        <v>0</v>
      </c>
      <c r="R50" s="11">
        <f>ROUND(E50*Q50,2)</f>
        <v>0</v>
      </c>
      <c r="S50" s="9"/>
    </row>
    <row r="51" spans="1:19" ht="170.1" customHeight="1">
      <c r="A51" s="4">
        <v>48</v>
      </c>
      <c r="B51" s="13" t="s">
        <v>48</v>
      </c>
      <c r="C51" s="8" t="s">
        <v>55</v>
      </c>
      <c r="D51" s="9" t="s">
        <v>9</v>
      </c>
      <c r="E51" s="10">
        <v>328.16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f>ROUND(F51+G51+H51+I51+J51+K51+L51+M51+N51+O51+P51,2)</f>
        <v>0</v>
      </c>
      <c r="R51" s="11">
        <f>ROUND(E51*Q51,2)</f>
        <v>0</v>
      </c>
      <c r="S51" s="9"/>
    </row>
    <row r="52" spans="1:19" ht="170.1" customHeight="1">
      <c r="A52" s="4">
        <v>49</v>
      </c>
      <c r="B52" s="14" t="s">
        <v>56</v>
      </c>
      <c r="C52" s="8" t="s">
        <v>57</v>
      </c>
      <c r="D52" s="9" t="s">
        <v>9</v>
      </c>
      <c r="E52" s="10">
        <v>57.76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f>ROUND(F52+G52+H52+I52+J52+K52+L52+M52+N52+O52+P52,2)</f>
        <v>0</v>
      </c>
      <c r="R52" s="11">
        <f>ROUND(E52*Q52,2)</f>
        <v>0</v>
      </c>
      <c r="S52" s="9"/>
    </row>
    <row r="53" spans="1:19" ht="29.1" customHeight="1">
      <c r="A53" s="4">
        <v>50</v>
      </c>
      <c r="B53" s="14" t="s">
        <v>19</v>
      </c>
      <c r="C53" s="8"/>
      <c r="D53" s="9"/>
      <c r="E53" s="15">
        <f>SUM(E50:E52)</f>
        <v>714.08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>
        <f>SUM(R50:R52)</f>
        <v>0</v>
      </c>
      <c r="S53" s="9"/>
    </row>
    <row r="54" spans="1:19" s="1" customFormat="1" ht="18" customHeight="1">
      <c r="A54" s="4">
        <v>51</v>
      </c>
      <c r="B54" s="5" t="s">
        <v>65</v>
      </c>
      <c r="C54" s="16"/>
      <c r="D54" s="5"/>
      <c r="E54" s="1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"/>
    </row>
    <row r="55" spans="1:19" ht="59.1" customHeight="1">
      <c r="A55" s="4">
        <v>52</v>
      </c>
      <c r="B55" s="12" t="s">
        <v>46</v>
      </c>
      <c r="C55" s="8" t="s">
        <v>47</v>
      </c>
      <c r="D55" s="9" t="s">
        <v>9</v>
      </c>
      <c r="E55" s="10">
        <v>151.37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f>ROUND(F55+G55+H55+I55+J55+K55+L55+M55+N55+O55+P55,2)</f>
        <v>0</v>
      </c>
      <c r="R55" s="11">
        <f>ROUND(E55*Q55,2)</f>
        <v>0</v>
      </c>
      <c r="S55" s="9"/>
    </row>
    <row r="56" spans="1:19" ht="165.95" customHeight="1">
      <c r="A56" s="4">
        <v>53</v>
      </c>
      <c r="B56" s="8" t="s">
        <v>53</v>
      </c>
      <c r="C56" s="8" t="s">
        <v>54</v>
      </c>
      <c r="D56" s="9" t="s">
        <v>9</v>
      </c>
      <c r="E56" s="10">
        <v>97.44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f t="shared" ref="Q56:Q58" si="0">ROUND(F56+G56+H56+I56+J56+K56+L56+M56+N56+O56+P56,2)</f>
        <v>0</v>
      </c>
      <c r="R56" s="11">
        <f>ROUND(E56*Q56,2)</f>
        <v>0</v>
      </c>
      <c r="S56" s="9"/>
    </row>
    <row r="57" spans="1:19" ht="165.95" customHeight="1">
      <c r="A57" s="4">
        <v>54</v>
      </c>
      <c r="B57" s="13" t="s">
        <v>48</v>
      </c>
      <c r="C57" s="8" t="s">
        <v>55</v>
      </c>
      <c r="D57" s="9" t="s">
        <v>9</v>
      </c>
      <c r="E57" s="10">
        <v>591.66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f t="shared" si="0"/>
        <v>0</v>
      </c>
      <c r="R57" s="11">
        <f>ROUND(E57*Q57,2)</f>
        <v>0</v>
      </c>
      <c r="S57" s="9"/>
    </row>
    <row r="58" spans="1:19" ht="165.95" customHeight="1">
      <c r="A58" s="4">
        <v>55</v>
      </c>
      <c r="B58" s="14" t="s">
        <v>56</v>
      </c>
      <c r="C58" s="8" t="s">
        <v>57</v>
      </c>
      <c r="D58" s="9" t="s">
        <v>9</v>
      </c>
      <c r="E58" s="10">
        <v>3.5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f t="shared" si="0"/>
        <v>0</v>
      </c>
      <c r="R58" s="11">
        <f>ROUND(E58*Q58,2)</f>
        <v>0</v>
      </c>
      <c r="S58" s="9"/>
    </row>
    <row r="59" spans="1:19" ht="29.1" customHeight="1">
      <c r="A59" s="4">
        <v>56</v>
      </c>
      <c r="B59" s="14" t="s">
        <v>19</v>
      </c>
      <c r="C59" s="8"/>
      <c r="D59" s="9"/>
      <c r="E59" s="15">
        <f>SUM(E55:E58)</f>
        <v>843.97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8">
        <f>SUM(R55:R58)</f>
        <v>0</v>
      </c>
      <c r="S59" s="9"/>
    </row>
    <row r="60" spans="1:19" s="1" customFormat="1" ht="18" customHeight="1">
      <c r="A60" s="4">
        <v>57</v>
      </c>
      <c r="B60" s="5" t="s">
        <v>66</v>
      </c>
      <c r="C60" s="16"/>
      <c r="D60" s="5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5"/>
    </row>
    <row r="61" spans="1:19" ht="80.099999999999994" customHeight="1">
      <c r="A61" s="4">
        <v>58</v>
      </c>
      <c r="B61" s="8" t="s">
        <v>44</v>
      </c>
      <c r="C61" s="8" t="s">
        <v>45</v>
      </c>
      <c r="D61" s="9" t="s">
        <v>9</v>
      </c>
      <c r="E61" s="10">
        <v>364.5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f>ROUND(F61+G61+H61+I61+J61+K61+L61+M61+N61+O61+P61,2)</f>
        <v>0</v>
      </c>
      <c r="R61" s="11">
        <f>ROUND(E61*Q61,2)</f>
        <v>0</v>
      </c>
      <c r="S61" s="9"/>
    </row>
    <row r="62" spans="1:19" ht="57" customHeight="1">
      <c r="A62" s="4">
        <v>59</v>
      </c>
      <c r="B62" s="12" t="s">
        <v>46</v>
      </c>
      <c r="C62" s="8" t="s">
        <v>47</v>
      </c>
      <c r="D62" s="9" t="s">
        <v>9</v>
      </c>
      <c r="E62" s="10">
        <v>441.63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f>ROUND(F62+G62+H62+I62+J62+K62+L62+M62+N62+O62+P62,2)</f>
        <v>0</v>
      </c>
      <c r="R62" s="11">
        <f>ROUND(E62*Q62,2)</f>
        <v>0</v>
      </c>
      <c r="S62" s="9"/>
    </row>
    <row r="63" spans="1:19" ht="173.1" customHeight="1">
      <c r="A63" s="4">
        <v>60</v>
      </c>
      <c r="B63" s="8" t="s">
        <v>53</v>
      </c>
      <c r="C63" s="8" t="s">
        <v>54</v>
      </c>
      <c r="D63" s="9" t="s">
        <v>9</v>
      </c>
      <c r="E63" s="10">
        <v>975.85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f>ROUND(F63+G63+H63+I63+J63+K63+L63+M63+N63+O63+P63,2)</f>
        <v>0</v>
      </c>
      <c r="R63" s="11">
        <f>ROUND(E63*Q63,2)</f>
        <v>0</v>
      </c>
      <c r="S63" s="9"/>
    </row>
    <row r="64" spans="1:19" ht="173.1" customHeight="1">
      <c r="A64" s="4">
        <v>61</v>
      </c>
      <c r="B64" s="14" t="s">
        <v>56</v>
      </c>
      <c r="C64" s="8" t="s">
        <v>57</v>
      </c>
      <c r="D64" s="9" t="s">
        <v>9</v>
      </c>
      <c r="E64" s="10">
        <v>1591.87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f>ROUND(F64+G64+H64+I64+J64+K64+L64+M64+N64+O64+P64,2)</f>
        <v>0</v>
      </c>
      <c r="R64" s="11">
        <f>ROUND(E64*Q64,2)</f>
        <v>0</v>
      </c>
      <c r="S64" s="9"/>
    </row>
    <row r="65" spans="1:19" ht="29.1" customHeight="1">
      <c r="A65" s="4">
        <v>62</v>
      </c>
      <c r="B65" s="14" t="s">
        <v>19</v>
      </c>
      <c r="C65" s="8"/>
      <c r="D65" s="9"/>
      <c r="E65" s="15">
        <f>SUM(E61:E64)</f>
        <v>3373.85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8">
        <f>SUM(R61:R64)</f>
        <v>0</v>
      </c>
      <c r="S65" s="9"/>
    </row>
    <row r="66" spans="1:19" s="1" customFormat="1" ht="18" customHeight="1">
      <c r="A66" s="4">
        <v>63</v>
      </c>
      <c r="B66" s="5" t="s">
        <v>67</v>
      </c>
      <c r="C66" s="16"/>
      <c r="D66" s="5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5"/>
    </row>
    <row r="67" spans="1:19" ht="84" customHeight="1">
      <c r="A67" s="4">
        <v>64</v>
      </c>
      <c r="B67" s="8" t="s">
        <v>44</v>
      </c>
      <c r="C67" s="8" t="s">
        <v>45</v>
      </c>
      <c r="D67" s="9" t="s">
        <v>9</v>
      </c>
      <c r="E67" s="10">
        <v>0.48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f>ROUND(F67+G67+H67+I67+J67+K67+L67+M67+N67+O67+P67,2)</f>
        <v>0</v>
      </c>
      <c r="R67" s="11">
        <f>ROUND(E67*Q67,2)</f>
        <v>0</v>
      </c>
      <c r="S67" s="9"/>
    </row>
    <row r="68" spans="1:19" ht="60.95" customHeight="1">
      <c r="A68" s="4">
        <v>65</v>
      </c>
      <c r="B68" s="12" t="s">
        <v>46</v>
      </c>
      <c r="C68" s="8" t="s">
        <v>47</v>
      </c>
      <c r="D68" s="9" t="s">
        <v>9</v>
      </c>
      <c r="E68" s="10">
        <v>72.900000000000006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f>ROUND(F68+G68+H68+I68+J68+K68+L68+M68+N68+O68+P68,2)</f>
        <v>0</v>
      </c>
      <c r="R68" s="11">
        <f>ROUND(E68*Q68,2)</f>
        <v>0</v>
      </c>
      <c r="S68" s="9"/>
    </row>
    <row r="69" spans="1:19" ht="170.1" customHeight="1">
      <c r="A69" s="4">
        <v>66</v>
      </c>
      <c r="B69" s="14" t="s">
        <v>56</v>
      </c>
      <c r="C69" s="8" t="s">
        <v>57</v>
      </c>
      <c r="D69" s="9" t="s">
        <v>9</v>
      </c>
      <c r="E69" s="10">
        <v>302.94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f>ROUND(F69+G69+H69+I69+J69+K69+L69+M69+N69+O69+P69,2)</f>
        <v>0</v>
      </c>
      <c r="R69" s="11">
        <f>ROUND(E69*Q69,2)</f>
        <v>0</v>
      </c>
      <c r="S69" s="9"/>
    </row>
    <row r="70" spans="1:19" ht="29.1" customHeight="1">
      <c r="A70" s="4">
        <v>67</v>
      </c>
      <c r="B70" s="14" t="s">
        <v>19</v>
      </c>
      <c r="C70" s="8"/>
      <c r="D70" s="9"/>
      <c r="E70" s="15">
        <f>SUM(E67:E69)</f>
        <v>376.32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8">
        <f>SUM(R67:R69)</f>
        <v>0</v>
      </c>
      <c r="S70" s="9"/>
    </row>
    <row r="71" spans="1:19" s="1" customFormat="1" ht="18" customHeight="1">
      <c r="A71" s="4">
        <v>68</v>
      </c>
      <c r="B71" s="5" t="s">
        <v>68</v>
      </c>
      <c r="C71" s="16"/>
      <c r="D71" s="5"/>
      <c r="E71" s="1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5"/>
    </row>
    <row r="72" spans="1:19" ht="84.95" customHeight="1">
      <c r="A72" s="4">
        <v>69</v>
      </c>
      <c r="B72" s="8" t="s">
        <v>44</v>
      </c>
      <c r="C72" s="8" t="s">
        <v>45</v>
      </c>
      <c r="D72" s="9" t="s">
        <v>9</v>
      </c>
      <c r="E72" s="10">
        <v>0.48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f>ROUND(F72+G72+H72+I72+J72+K72+L72+M72+N72+O72+P72,2)</f>
        <v>0</v>
      </c>
      <c r="R72" s="11">
        <f>ROUND(E72*Q72,2)</f>
        <v>0</v>
      </c>
      <c r="S72" s="9"/>
    </row>
    <row r="73" spans="1:19" ht="60" customHeight="1">
      <c r="A73" s="4">
        <v>70</v>
      </c>
      <c r="B73" s="12" t="s">
        <v>46</v>
      </c>
      <c r="C73" s="8" t="s">
        <v>47</v>
      </c>
      <c r="D73" s="9" t="s">
        <v>9</v>
      </c>
      <c r="E73" s="10">
        <v>72.900000000000006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f>ROUND(F73+G73+H73+I73+J73+K73+L73+M73+N73+O73+P73,2)</f>
        <v>0</v>
      </c>
      <c r="R73" s="11">
        <f>ROUND(E73*Q73,2)</f>
        <v>0</v>
      </c>
      <c r="S73" s="9"/>
    </row>
    <row r="74" spans="1:19" ht="171.95" customHeight="1">
      <c r="A74" s="4">
        <v>71</v>
      </c>
      <c r="B74" s="14" t="s">
        <v>56</v>
      </c>
      <c r="C74" s="8" t="s">
        <v>57</v>
      </c>
      <c r="D74" s="9" t="s">
        <v>9</v>
      </c>
      <c r="E74" s="10">
        <v>302.94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f>ROUND(F74+G74+H74+I74+J74+K74+L74+M74+N74+O74+P74,2)</f>
        <v>0</v>
      </c>
      <c r="R74" s="11">
        <f>ROUND(E74*Q74,2)</f>
        <v>0</v>
      </c>
      <c r="S74" s="9"/>
    </row>
    <row r="75" spans="1:19" ht="29.1" customHeight="1">
      <c r="A75" s="4">
        <v>72</v>
      </c>
      <c r="B75" s="14" t="s">
        <v>19</v>
      </c>
      <c r="C75" s="8"/>
      <c r="D75" s="9"/>
      <c r="E75" s="15">
        <f>SUM(E72:E74)</f>
        <v>376.32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8">
        <f>SUM(R72:R74)</f>
        <v>0</v>
      </c>
      <c r="S75" s="9"/>
    </row>
    <row r="76" spans="1:19" s="1" customFormat="1" ht="18" customHeight="1">
      <c r="A76" s="4">
        <v>73</v>
      </c>
      <c r="B76" s="5" t="s">
        <v>69</v>
      </c>
      <c r="C76" s="16"/>
      <c r="D76" s="5"/>
      <c r="E76" s="1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5"/>
    </row>
    <row r="77" spans="1:19" ht="78" customHeight="1">
      <c r="A77" s="4">
        <v>74</v>
      </c>
      <c r="B77" s="8" t="s">
        <v>44</v>
      </c>
      <c r="C77" s="8" t="s">
        <v>45</v>
      </c>
      <c r="D77" s="9" t="s">
        <v>9</v>
      </c>
      <c r="E77" s="10">
        <v>0.48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f>ROUND(F77+G77+H77+I77+J77+K77+L77+M77+N77+O77+P77,2)</f>
        <v>0</v>
      </c>
      <c r="R77" s="11">
        <f>ROUND(E77*Q77,2)</f>
        <v>0</v>
      </c>
      <c r="S77" s="9"/>
    </row>
    <row r="78" spans="1:19" ht="59.1" customHeight="1">
      <c r="A78" s="4">
        <v>75</v>
      </c>
      <c r="B78" s="12" t="s">
        <v>46</v>
      </c>
      <c r="C78" s="8" t="s">
        <v>47</v>
      </c>
      <c r="D78" s="9" t="s">
        <v>9</v>
      </c>
      <c r="E78" s="10">
        <v>72.900000000000006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f>ROUND(F78+G78+H78+I78+J78+K78+L78+M78+N78+O78+P78,2)</f>
        <v>0</v>
      </c>
      <c r="R78" s="11">
        <f>ROUND(E78*Q78,2)</f>
        <v>0</v>
      </c>
      <c r="S78" s="9"/>
    </row>
    <row r="79" spans="1:19" ht="170.1" customHeight="1">
      <c r="A79" s="4">
        <v>76</v>
      </c>
      <c r="B79" s="14" t="s">
        <v>56</v>
      </c>
      <c r="C79" s="8" t="s">
        <v>57</v>
      </c>
      <c r="D79" s="9" t="s">
        <v>9</v>
      </c>
      <c r="E79" s="10">
        <v>295.38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f>ROUND(F79+G79+H79+I79+J79+K79+L79+M79+N79+O79+P79,2)</f>
        <v>0</v>
      </c>
      <c r="R79" s="11">
        <f>ROUND(E79*Q79,2)</f>
        <v>0</v>
      </c>
      <c r="S79" s="9"/>
    </row>
    <row r="80" spans="1:19" ht="29.1" customHeight="1">
      <c r="A80" s="4">
        <v>77</v>
      </c>
      <c r="B80" s="14" t="s">
        <v>19</v>
      </c>
      <c r="C80" s="8"/>
      <c r="D80" s="9"/>
      <c r="E80" s="15">
        <f>SUM(E77:E79)</f>
        <v>368.76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8">
        <f>SUM(R77:R79)</f>
        <v>0</v>
      </c>
      <c r="S80" s="9"/>
    </row>
    <row r="81" spans="1:19" s="1" customFormat="1" ht="18" customHeight="1">
      <c r="A81" s="4">
        <v>78</v>
      </c>
      <c r="B81" s="5" t="s">
        <v>70</v>
      </c>
      <c r="C81" s="16"/>
      <c r="D81" s="5"/>
      <c r="E81" s="1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5"/>
    </row>
    <row r="82" spans="1:19" ht="60" customHeight="1">
      <c r="A82" s="4">
        <v>79</v>
      </c>
      <c r="B82" s="12" t="s">
        <v>46</v>
      </c>
      <c r="C82" s="8" t="s">
        <v>47</v>
      </c>
      <c r="D82" s="9" t="s">
        <v>9</v>
      </c>
      <c r="E82" s="10">
        <v>94.5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f>ROUND(F82+G82+H82+I82+J82+K82+L82+M82+N82+O82+P82,2)</f>
        <v>0</v>
      </c>
      <c r="R82" s="11">
        <f>ROUND(E82*Q82,2)</f>
        <v>0</v>
      </c>
      <c r="S82" s="9"/>
    </row>
    <row r="83" spans="1:19" ht="168" customHeight="1">
      <c r="A83" s="4">
        <v>80</v>
      </c>
      <c r="B83" s="14" t="s">
        <v>56</v>
      </c>
      <c r="C83" s="8" t="s">
        <v>57</v>
      </c>
      <c r="D83" s="9" t="s">
        <v>9</v>
      </c>
      <c r="E83" s="10">
        <v>217.6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f>ROUND(F83+G83+H83+I83+J83+K83+L83+M83+N83+O83+P83,2)</f>
        <v>0</v>
      </c>
      <c r="R83" s="11">
        <f>ROUND(E83*Q83,2)</f>
        <v>0</v>
      </c>
      <c r="S83" s="9"/>
    </row>
    <row r="84" spans="1:19" ht="29.1" customHeight="1">
      <c r="A84" s="4">
        <v>81</v>
      </c>
      <c r="B84" s="14" t="s">
        <v>19</v>
      </c>
      <c r="C84" s="8"/>
      <c r="D84" s="9"/>
      <c r="E84" s="15">
        <f>SUM(E82:E83)</f>
        <v>312.10000000000002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8">
        <f>SUM(R82:R83)</f>
        <v>0</v>
      </c>
      <c r="S84" s="9"/>
    </row>
    <row r="85" spans="1:19" s="1" customFormat="1" ht="18" customHeight="1">
      <c r="A85" s="4">
        <v>82</v>
      </c>
      <c r="B85" s="5" t="s">
        <v>71</v>
      </c>
      <c r="C85" s="16"/>
      <c r="D85" s="5"/>
      <c r="E85" s="1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5"/>
    </row>
    <row r="86" spans="1:19" ht="80.099999999999994" customHeight="1">
      <c r="A86" s="4">
        <v>83</v>
      </c>
      <c r="B86" s="8" t="s">
        <v>44</v>
      </c>
      <c r="C86" s="8" t="s">
        <v>45</v>
      </c>
      <c r="D86" s="9" t="s">
        <v>9</v>
      </c>
      <c r="E86" s="10">
        <v>314.88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f>ROUND(F86+G86+H86+I86+J86+K86+L86+M86+N86+O86+P86,2)</f>
        <v>0</v>
      </c>
      <c r="R86" s="11">
        <f>ROUND(E86*Q86,2)</f>
        <v>0</v>
      </c>
      <c r="S86" s="9"/>
    </row>
    <row r="87" spans="1:19" ht="56.1" customHeight="1">
      <c r="A87" s="4">
        <v>84</v>
      </c>
      <c r="B87" s="12" t="s">
        <v>46</v>
      </c>
      <c r="C87" s="8" t="s">
        <v>47</v>
      </c>
      <c r="D87" s="9" t="s">
        <v>9</v>
      </c>
      <c r="E87" s="10">
        <v>55.62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>
        <f>ROUND(F87+G87+H87+I87+J87+K87+L87+M87+N87+O87+P87,2)</f>
        <v>0</v>
      </c>
      <c r="R87" s="11">
        <f>ROUND(E87*Q87,2)</f>
        <v>0</v>
      </c>
      <c r="S87" s="9"/>
    </row>
    <row r="88" spans="1:19" ht="173.1" customHeight="1">
      <c r="A88" s="4">
        <v>85</v>
      </c>
      <c r="B88" s="13" t="s">
        <v>48</v>
      </c>
      <c r="C88" s="8" t="s">
        <v>55</v>
      </c>
      <c r="D88" s="9" t="s">
        <v>9</v>
      </c>
      <c r="E88" s="10">
        <v>157.68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f>ROUND(F88+G88+H88+I88+J88+K88+L88+M88+N88+O88+P88,2)</f>
        <v>0</v>
      </c>
      <c r="R88" s="11">
        <f>ROUND(E88*Q88,2)</f>
        <v>0</v>
      </c>
      <c r="S88" s="9"/>
    </row>
    <row r="89" spans="1:19" ht="173.1" customHeight="1">
      <c r="A89" s="4">
        <v>86</v>
      </c>
      <c r="B89" s="14" t="s">
        <v>72</v>
      </c>
      <c r="C89" s="8" t="s">
        <v>57</v>
      </c>
      <c r="D89" s="9" t="s">
        <v>9</v>
      </c>
      <c r="E89" s="10">
        <v>45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f>ROUND(F89+G89+H89+I89+J89+K89+L89+M89+N89+O89+P89,2)</f>
        <v>0</v>
      </c>
      <c r="R89" s="11">
        <f>ROUND(E89*Q89,2)</f>
        <v>0</v>
      </c>
      <c r="S89" s="9"/>
    </row>
    <row r="90" spans="1:19" ht="173.1" customHeight="1">
      <c r="A90" s="4">
        <v>87</v>
      </c>
      <c r="B90" s="14" t="s">
        <v>73</v>
      </c>
      <c r="C90" s="8" t="s">
        <v>74</v>
      </c>
      <c r="D90" s="9" t="s">
        <v>9</v>
      </c>
      <c r="E90" s="10">
        <v>760.32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f>ROUND(F90+G90+H90+I90+J90+K90+L90+M90+N90+O90+P90,2)</f>
        <v>0</v>
      </c>
      <c r="R90" s="11">
        <f>ROUND(E90*Q90,2)</f>
        <v>0</v>
      </c>
      <c r="S90" s="9"/>
    </row>
    <row r="91" spans="1:19" ht="29.1" customHeight="1">
      <c r="A91" s="4">
        <v>88</v>
      </c>
      <c r="B91" s="14" t="s">
        <v>19</v>
      </c>
      <c r="C91" s="8"/>
      <c r="D91" s="9"/>
      <c r="E91" s="15">
        <f>SUM(E86:E90)</f>
        <v>1333.5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8">
        <f>SUM(R86:R90)</f>
        <v>0</v>
      </c>
      <c r="S91" s="9"/>
    </row>
    <row r="92" spans="1:19" s="1" customFormat="1" ht="18" customHeight="1">
      <c r="A92" s="4">
        <v>89</v>
      </c>
      <c r="B92" s="5" t="s">
        <v>75</v>
      </c>
      <c r="C92" s="16"/>
      <c r="D92" s="5"/>
      <c r="E92" s="1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5"/>
    </row>
    <row r="93" spans="1:19" ht="54.95" customHeight="1">
      <c r="A93" s="4">
        <v>90</v>
      </c>
      <c r="B93" s="12" t="s">
        <v>46</v>
      </c>
      <c r="C93" s="8" t="s">
        <v>47</v>
      </c>
      <c r="D93" s="9" t="s">
        <v>9</v>
      </c>
      <c r="E93" s="10">
        <v>102.96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f>ROUND(F93+G93+H93+I93+J93+K93+L93+M93+N93+O93+P93,2)</f>
        <v>0</v>
      </c>
      <c r="R93" s="11">
        <f>ROUND(E93*Q93,2)</f>
        <v>0</v>
      </c>
      <c r="S93" s="9"/>
    </row>
    <row r="94" spans="1:19" ht="170.1" customHeight="1">
      <c r="A94" s="4">
        <v>91</v>
      </c>
      <c r="B94" s="8" t="s">
        <v>53</v>
      </c>
      <c r="C94" s="8" t="s">
        <v>54</v>
      </c>
      <c r="D94" s="9" t="s">
        <v>9</v>
      </c>
      <c r="E94" s="10">
        <v>35.64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f>ROUND(F94+G94+H94+I94+J94+K94+L94+M94+N94+O94+P94,2)</f>
        <v>0</v>
      </c>
      <c r="R94" s="11">
        <f>ROUND(E94*Q94,2)</f>
        <v>0</v>
      </c>
      <c r="S94" s="9"/>
    </row>
    <row r="95" spans="1:19" ht="170.1" customHeight="1">
      <c r="A95" s="4">
        <v>92</v>
      </c>
      <c r="B95" s="13" t="s">
        <v>48</v>
      </c>
      <c r="C95" s="8" t="s">
        <v>55</v>
      </c>
      <c r="D95" s="9" t="s">
        <v>9</v>
      </c>
      <c r="E95" s="10">
        <v>223.92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f>ROUND(F95+G95+H95+I95+J95+K95+L95+M95+N95+O95+P95,2)</f>
        <v>0</v>
      </c>
      <c r="R95" s="11">
        <f>ROUND(E95*Q95,2)</f>
        <v>0</v>
      </c>
      <c r="S95" s="9"/>
    </row>
    <row r="96" spans="1:19" ht="170.1" customHeight="1">
      <c r="A96" s="4">
        <v>93</v>
      </c>
      <c r="B96" s="14" t="s">
        <v>72</v>
      </c>
      <c r="C96" s="8" t="s">
        <v>76</v>
      </c>
      <c r="D96" s="9" t="s">
        <v>9</v>
      </c>
      <c r="E96" s="10">
        <v>11.88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f>ROUND(F96+G96+H96+I96+J96+K96+L96+M96+N96+O96+P96,2)</f>
        <v>0</v>
      </c>
      <c r="R96" s="11">
        <f>ROUND(E96*Q96,2)</f>
        <v>0</v>
      </c>
      <c r="S96" s="9"/>
    </row>
    <row r="97" spans="1:19" ht="29.1" customHeight="1">
      <c r="A97" s="4">
        <v>94</v>
      </c>
      <c r="B97" s="14" t="s">
        <v>19</v>
      </c>
      <c r="C97" s="8"/>
      <c r="D97" s="9"/>
      <c r="E97" s="15">
        <f>SUM(E93:E96)</f>
        <v>374.4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8">
        <f>SUM(R93:R96)</f>
        <v>0</v>
      </c>
      <c r="S97" s="9"/>
    </row>
    <row r="98" spans="1:19" ht="33" customHeight="1">
      <c r="A98" s="4">
        <v>95</v>
      </c>
      <c r="B98" s="36" t="s">
        <v>42</v>
      </c>
      <c r="C98" s="36"/>
      <c r="D98" s="19"/>
      <c r="E98" s="20">
        <f>SUM(E9+E16+E23+E30+E37+E42+E48+E53+E59+E65+E70+E75+E80+E84+E91+E97)</f>
        <v>13314.03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2">
        <f>SUM(R9+R16+R23+R30+R37+R42+R48+R53+R59+R65+R70+R75+R80+R84+R91+R97)</f>
        <v>0</v>
      </c>
      <c r="S98" s="19"/>
    </row>
    <row r="100" spans="1:19" ht="27" customHeight="1"/>
    <row r="101" spans="1:19" ht="27" customHeight="1"/>
    <row r="102" spans="1:19" ht="27" customHeight="1"/>
  </sheetData>
  <mergeCells count="9">
    <mergeCell ref="A1:S1"/>
    <mergeCell ref="F2:R2"/>
    <mergeCell ref="B98:C98"/>
    <mergeCell ref="A2:A3"/>
    <mergeCell ref="B2:B3"/>
    <mergeCell ref="C2:C3"/>
    <mergeCell ref="D2:D3"/>
    <mergeCell ref="E2:E3"/>
    <mergeCell ref="S2:S3"/>
  </mergeCells>
  <phoneticPr fontId="9" type="noConversion"/>
  <pageMargins left="0.27500000000000002" right="0.23611111111111099" top="0.39305555555555599" bottom="0.31458333333333299" header="0.31458333333333299" footer="7.8472222222222193E-2"/>
  <pageSetup paperSize="9" scale="8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清单表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2020-03-14T00:16:00Z</dcterms:created>
  <dcterms:modified xsi:type="dcterms:W3CDTF">2020-04-14T06:57:14Z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